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" windowWidth="15576" windowHeight="12276" activeTab="2"/>
  </bookViews>
  <sheets>
    <sheet name="A" sheetId="1" r:id="rId1"/>
    <sheet name="B" sheetId="2" r:id="rId2"/>
    <sheet name="C" sheetId="3" r:id="rId3"/>
  </sheets>
  <definedNames>
    <definedName name="\L">B!$A$52</definedName>
    <definedName name="_xlnm.Print_Area" localSheetId="2">'C'!$B$1:$R$38</definedName>
  </definedNames>
  <calcPr calcId="145621"/>
</workbook>
</file>

<file path=xl/calcChain.xml><?xml version="1.0" encoding="utf-8"?>
<calcChain xmlns="http://schemas.openxmlformats.org/spreadsheetml/2006/main">
  <c r="C28" i="3" l="1"/>
  <c r="F6" i="3"/>
  <c r="F8" i="3"/>
  <c r="F10" i="3"/>
  <c r="F12" i="3"/>
  <c r="F14" i="3"/>
  <c r="F16" i="3"/>
  <c r="F18" i="3"/>
  <c r="F20" i="3"/>
  <c r="F22" i="3"/>
  <c r="F24" i="3"/>
  <c r="F4" i="3"/>
  <c r="Q24" i="3"/>
  <c r="R24" i="3" s="1"/>
  <c r="N24" i="3"/>
  <c r="O24" i="3"/>
  <c r="K24" i="3"/>
  <c r="L24" i="3"/>
  <c r="H24" i="3"/>
  <c r="I24" i="3"/>
  <c r="G24" i="3"/>
  <c r="E24" i="3"/>
  <c r="D23" i="3"/>
  <c r="Q22" i="3"/>
  <c r="R22" i="3"/>
  <c r="N22" i="3"/>
  <c r="O22" i="3"/>
  <c r="K22" i="3"/>
  <c r="L22" i="3" s="1"/>
  <c r="H22" i="3"/>
  <c r="I22" i="3" s="1"/>
  <c r="G22" i="3"/>
  <c r="E22" i="3"/>
  <c r="D21" i="3"/>
  <c r="Q20" i="3"/>
  <c r="R20" i="3"/>
  <c r="N20" i="3"/>
  <c r="O20" i="3" s="1"/>
  <c r="K20" i="3"/>
  <c r="L20" i="3"/>
  <c r="H20" i="3"/>
  <c r="I20" i="3"/>
  <c r="G20" i="3"/>
  <c r="E20" i="3"/>
  <c r="D19" i="3"/>
  <c r="Q18" i="3"/>
  <c r="R18" i="3"/>
  <c r="N18" i="3"/>
  <c r="O18" i="3"/>
  <c r="K18" i="3"/>
  <c r="L18" i="3"/>
  <c r="H18" i="3"/>
  <c r="I18" i="3" s="1"/>
  <c r="G18" i="3"/>
  <c r="E18" i="3"/>
  <c r="D17" i="3"/>
  <c r="Q16" i="3"/>
  <c r="R16" i="3"/>
  <c r="N16" i="3"/>
  <c r="O16" i="3"/>
  <c r="K16" i="3"/>
  <c r="L16" i="3" s="1"/>
  <c r="H16" i="3"/>
  <c r="I16" i="3"/>
  <c r="G16" i="3"/>
  <c r="E16" i="3"/>
  <c r="D15" i="3"/>
  <c r="Q14" i="3"/>
  <c r="R14" i="3" s="1"/>
  <c r="N14" i="3"/>
  <c r="O14" i="3"/>
  <c r="K14" i="3"/>
  <c r="L14" i="3"/>
  <c r="H14" i="3"/>
  <c r="I14" i="3"/>
  <c r="G14" i="3"/>
  <c r="E14" i="3"/>
  <c r="D13" i="3"/>
  <c r="Q12" i="3"/>
  <c r="R12" i="3"/>
  <c r="N12" i="3"/>
  <c r="O12" i="3"/>
  <c r="K12" i="3"/>
  <c r="L12" i="3"/>
  <c r="H12" i="3"/>
  <c r="I12" i="3" s="1"/>
  <c r="G12" i="3"/>
  <c r="E12" i="3"/>
  <c r="D11" i="3"/>
  <c r="Q10" i="3"/>
  <c r="R10" i="3"/>
  <c r="N10" i="3"/>
  <c r="O10" i="3" s="1"/>
  <c r="K10" i="3"/>
  <c r="L10" i="3"/>
  <c r="H10" i="3"/>
  <c r="I10" i="3"/>
  <c r="G10" i="3"/>
  <c r="E10" i="3"/>
  <c r="D9" i="3"/>
  <c r="Q8" i="3"/>
  <c r="R8" i="3"/>
  <c r="N8" i="3"/>
  <c r="O8" i="3"/>
  <c r="K8" i="3"/>
  <c r="L8" i="3"/>
  <c r="H8" i="3"/>
  <c r="I8" i="3"/>
  <c r="G8" i="3"/>
  <c r="E8" i="3"/>
  <c r="D7" i="3"/>
  <c r="Q6" i="3"/>
  <c r="R6" i="3"/>
  <c r="N6" i="3"/>
  <c r="O6" i="3"/>
  <c r="K6" i="3"/>
  <c r="L6" i="3" s="1"/>
  <c r="H6" i="3"/>
  <c r="I6" i="3"/>
  <c r="G6" i="3"/>
  <c r="E6" i="3"/>
  <c r="D5" i="3"/>
  <c r="Q4" i="3"/>
  <c r="R4" i="3"/>
  <c r="N4" i="3"/>
  <c r="O4" i="3"/>
  <c r="K4" i="3"/>
  <c r="L4" i="3"/>
  <c r="H4" i="3"/>
  <c r="I4" i="3"/>
  <c r="A4" i="1"/>
  <c r="E4" i="1" s="1"/>
  <c r="A5" i="1"/>
  <c r="L5" i="1" s="1"/>
  <c r="M5" i="1" s="1"/>
  <c r="B4" i="1"/>
  <c r="B5" i="1"/>
  <c r="B6" i="1"/>
  <c r="H4" i="1"/>
  <c r="I4" i="1" s="1"/>
  <c r="L3" i="1"/>
  <c r="M3" i="1"/>
  <c r="J3" i="1"/>
  <c r="K3" i="1"/>
  <c r="H3" i="1"/>
  <c r="I3" i="1"/>
  <c r="F3" i="1"/>
  <c r="G3" i="1"/>
  <c r="B7" i="1"/>
  <c r="B8" i="1"/>
  <c r="F5" i="1" l="1"/>
  <c r="G5" i="1" s="1"/>
  <c r="J4" i="1"/>
  <c r="K4" i="1" s="1"/>
  <c r="H5" i="1"/>
  <c r="I5" i="1" s="1"/>
  <c r="L4" i="1"/>
  <c r="M4" i="1" s="1"/>
  <c r="D5" i="1"/>
  <c r="B9" i="1"/>
  <c r="D4" i="1"/>
  <c r="F4" i="1"/>
  <c r="G4" i="1" s="1"/>
  <c r="A6" i="1"/>
  <c r="J5" i="1"/>
  <c r="K5" i="1" s="1"/>
  <c r="E5" i="1"/>
  <c r="E6" i="1" l="1"/>
  <c r="H6" i="1"/>
  <c r="I6" i="1" s="1"/>
  <c r="F6" i="1"/>
  <c r="G6" i="1" s="1"/>
  <c r="A7" i="1"/>
  <c r="L6" i="1"/>
  <c r="M6" i="1" s="1"/>
  <c r="J6" i="1"/>
  <c r="K6" i="1" s="1"/>
  <c r="D6" i="1"/>
  <c r="B10" i="1"/>
  <c r="E7" i="1" l="1"/>
  <c r="L7" i="1"/>
  <c r="M7" i="1" s="1"/>
  <c r="D7" i="1"/>
  <c r="A8" i="1"/>
  <c r="H7" i="1"/>
  <c r="I7" i="1" s="1"/>
  <c r="F7" i="1"/>
  <c r="G7" i="1" s="1"/>
  <c r="J7" i="1"/>
  <c r="K7" i="1" s="1"/>
  <c r="B11" i="1"/>
  <c r="L8" i="1" l="1"/>
  <c r="M8" i="1" s="1"/>
  <c r="H8" i="1"/>
  <c r="I8" i="1" s="1"/>
  <c r="F8" i="1"/>
  <c r="G8" i="1" s="1"/>
  <c r="A9" i="1"/>
  <c r="J8" i="1"/>
  <c r="K8" i="1" s="1"/>
  <c r="D8" i="1"/>
  <c r="E8" i="1"/>
  <c r="B12" i="1"/>
  <c r="F9" i="1" l="1"/>
  <c r="G9" i="1" s="1"/>
  <c r="A10" i="1"/>
  <c r="L9" i="1"/>
  <c r="M9" i="1" s="1"/>
  <c r="J9" i="1"/>
  <c r="K9" i="1" s="1"/>
  <c r="H9" i="1"/>
  <c r="I9" i="1" s="1"/>
  <c r="D9" i="1"/>
  <c r="E9" i="1"/>
  <c r="B13" i="1"/>
  <c r="J10" i="1" l="1"/>
  <c r="K10" i="1" s="1"/>
  <c r="H10" i="1"/>
  <c r="I10" i="1" s="1"/>
  <c r="F10" i="1"/>
  <c r="G10" i="1" s="1"/>
  <c r="L10" i="1"/>
  <c r="M10" i="1" s="1"/>
  <c r="A11" i="1"/>
  <c r="E10" i="1"/>
  <c r="D10" i="1"/>
  <c r="A12" i="1" l="1"/>
  <c r="F11" i="1"/>
  <c r="G11" i="1" s="1"/>
  <c r="L11" i="1"/>
  <c r="M11" i="1" s="1"/>
  <c r="J11" i="1"/>
  <c r="K11" i="1" s="1"/>
  <c r="H11" i="1"/>
  <c r="I11" i="1" s="1"/>
  <c r="D11" i="1"/>
  <c r="E11" i="1"/>
  <c r="J12" i="1" l="1"/>
  <c r="K12" i="1" s="1"/>
  <c r="H12" i="1"/>
  <c r="I12" i="1" s="1"/>
  <c r="L12" i="1"/>
  <c r="M12" i="1" s="1"/>
  <c r="F12" i="1"/>
  <c r="G12" i="1" s="1"/>
  <c r="A13" i="1"/>
  <c r="D12" i="1"/>
  <c r="E12" i="1"/>
  <c r="J13" i="1" l="1"/>
  <c r="K13" i="1" s="1"/>
  <c r="L13" i="1"/>
  <c r="M13" i="1" s="1"/>
  <c r="H13" i="1"/>
  <c r="I13" i="1" s="1"/>
  <c r="F13" i="1"/>
  <c r="G13" i="1" s="1"/>
  <c r="E13" i="1"/>
  <c r="D13" i="1"/>
</calcChain>
</file>

<file path=xl/sharedStrings.xml><?xml version="1.0" encoding="utf-8"?>
<sst xmlns="http://schemas.openxmlformats.org/spreadsheetml/2006/main" count="203" uniqueCount="25">
  <si>
    <t>P=</t>
  </si>
  <si>
    <t>Q</t>
  </si>
  <si>
    <t>TC</t>
  </si>
  <si>
    <t>MC</t>
  </si>
  <si>
    <t>AC</t>
  </si>
  <si>
    <t>AVC</t>
  </si>
  <si>
    <t>TR</t>
  </si>
  <si>
    <t>Prof</t>
  </si>
  <si>
    <t>x</t>
  </si>
  <si>
    <t>ECN2101 Worksheet on Profit Maximization</t>
  </si>
  <si>
    <t>Profit</t>
  </si>
  <si>
    <t>if Price = 80:</t>
  </si>
  <si>
    <t>if Q increases from</t>
  </si>
  <si>
    <t>7 to 8, revenue</t>
  </si>
  <si>
    <t>increases by _____</t>
  </si>
  <si>
    <t>cost</t>
  </si>
  <si>
    <t>6 to 7, revenue</t>
  </si>
  <si>
    <t>8 to 9, revenue</t>
  </si>
  <si>
    <t>:FLB~</t>
  </si>
  <si>
    <t xml:space="preserve"> </t>
  </si>
  <si>
    <t>increases by 80</t>
  </si>
  <si>
    <t>increases by 68</t>
  </si>
  <si>
    <t>increases by 92</t>
  </si>
  <si>
    <t>VC</t>
  </si>
  <si>
    <t xml:space="preserve">  Fixed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</si>
</sst>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_)"/>
  </numFmts>
  <fonts count="6" x14ac:knownFonts="1">
    <font>
      <sz val="12"/>
      <name val="Helv"/>
    </font>
    <font>
      <b/>
      <sz val="12"/>
      <name val="Helv"/>
    </font>
    <font>
      <sz val="8"/>
      <name val="Helv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 applyProtection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7" xfId="0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4" fillId="0" borderId="0" xfId="0" applyFont="1"/>
    <xf numFmtId="0" fontId="3" fillId="0" borderId="1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3" xfId="0" applyFont="1" applyBorder="1" applyAlignme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6" xfId="0" applyFont="1" applyBorder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3" xfId="0" applyFont="1" applyBorder="1"/>
    <xf numFmtId="0" fontId="5" fillId="0" borderId="4" xfId="0" applyFont="1" applyBorder="1"/>
    <xf numFmtId="164" fontId="5" fillId="0" borderId="0" xfId="0" applyNumberFormat="1" applyFont="1" applyProtection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/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M13"/>
  <sheetViews>
    <sheetView showGridLines="0" workbookViewId="0"/>
  </sheetViews>
  <sheetFormatPr defaultColWidth="7.796875" defaultRowHeight="15.6" x14ac:dyDescent="0.35"/>
  <cols>
    <col min="1" max="1" width="6.796875" customWidth="1"/>
    <col min="4" max="5" width="8.796875" customWidth="1"/>
  </cols>
  <sheetData>
    <row r="1" spans="1:13" x14ac:dyDescent="0.35">
      <c r="F1" s="3" t="s">
        <v>0</v>
      </c>
      <c r="G1" s="4">
        <v>80</v>
      </c>
      <c r="H1" s="3" t="s">
        <v>0</v>
      </c>
      <c r="I1" s="4">
        <v>92</v>
      </c>
      <c r="J1" s="3" t="s">
        <v>0</v>
      </c>
      <c r="K1" s="4">
        <v>44</v>
      </c>
      <c r="L1" s="3" t="s">
        <v>0</v>
      </c>
      <c r="M1" s="4">
        <v>32</v>
      </c>
    </row>
    <row r="2" spans="1:13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5" t="s">
        <v>6</v>
      </c>
      <c r="G2" s="6" t="s">
        <v>7</v>
      </c>
      <c r="H2" s="5" t="s">
        <v>6</v>
      </c>
      <c r="I2" s="6" t="s">
        <v>7</v>
      </c>
      <c r="J2" s="5" t="s">
        <v>6</v>
      </c>
      <c r="K2" s="6" t="s">
        <v>7</v>
      </c>
      <c r="L2" s="5" t="s">
        <v>6</v>
      </c>
      <c r="M2" s="6" t="s">
        <v>7</v>
      </c>
    </row>
    <row r="3" spans="1:13" x14ac:dyDescent="0.35">
      <c r="A3">
        <v>0</v>
      </c>
      <c r="B3">
        <v>48</v>
      </c>
      <c r="C3">
        <v>60</v>
      </c>
      <c r="D3" s="2" t="s">
        <v>8</v>
      </c>
      <c r="E3" s="2" t="s">
        <v>8</v>
      </c>
      <c r="F3" s="7">
        <f t="shared" ref="F3:F13" si="0">$G$1*A3</f>
        <v>0</v>
      </c>
      <c r="G3" s="8">
        <f t="shared" ref="G3:G13" si="1">F3-B3</f>
        <v>-48</v>
      </c>
      <c r="H3" s="7">
        <f t="shared" ref="H3:H13" si="2">$I$1*A3</f>
        <v>0</v>
      </c>
      <c r="I3" s="8">
        <f t="shared" ref="I3:I13" si="3">H3-B3</f>
        <v>-48</v>
      </c>
      <c r="J3" s="7">
        <f t="shared" ref="J3:J13" si="4">$K$1*A3</f>
        <v>0</v>
      </c>
      <c r="K3" s="8">
        <f t="shared" ref="K3:K13" si="5">J3-B3</f>
        <v>-48</v>
      </c>
      <c r="L3" s="7">
        <f t="shared" ref="L3:L13" si="6">$M$1*A3</f>
        <v>0</v>
      </c>
      <c r="M3" s="8">
        <f t="shared" ref="M3:M13" si="7">L3-B3</f>
        <v>-48</v>
      </c>
    </row>
    <row r="4" spans="1:13" x14ac:dyDescent="0.35">
      <c r="A4">
        <f t="shared" ref="A4:A13" si="8">A3+1</f>
        <v>1</v>
      </c>
      <c r="B4">
        <f t="shared" ref="B4:B13" si="9">B3+C3</f>
        <v>108</v>
      </c>
      <c r="C4">
        <v>32</v>
      </c>
      <c r="D4" s="1">
        <f t="shared" ref="D4:D13" si="10">B4/A4</f>
        <v>108</v>
      </c>
      <c r="E4" s="1">
        <f t="shared" ref="E4:E13" si="11">(B4-$B$3)/A4</f>
        <v>60</v>
      </c>
      <c r="F4" s="7">
        <f t="shared" si="0"/>
        <v>80</v>
      </c>
      <c r="G4" s="8">
        <f t="shared" si="1"/>
        <v>-28</v>
      </c>
      <c r="H4" s="7">
        <f t="shared" si="2"/>
        <v>92</v>
      </c>
      <c r="I4" s="8">
        <f t="shared" si="3"/>
        <v>-16</v>
      </c>
      <c r="J4" s="7">
        <f t="shared" si="4"/>
        <v>44</v>
      </c>
      <c r="K4" s="8">
        <f t="shared" si="5"/>
        <v>-64</v>
      </c>
      <c r="L4" s="7">
        <f t="shared" si="6"/>
        <v>32</v>
      </c>
      <c r="M4" s="8">
        <f t="shared" si="7"/>
        <v>-76</v>
      </c>
    </row>
    <row r="5" spans="1:13" x14ac:dyDescent="0.35">
      <c r="A5">
        <f t="shared" si="8"/>
        <v>2</v>
      </c>
      <c r="B5">
        <f t="shared" si="9"/>
        <v>140</v>
      </c>
      <c r="C5">
        <v>24</v>
      </c>
      <c r="D5" s="1">
        <f t="shared" si="10"/>
        <v>70</v>
      </c>
      <c r="E5" s="1">
        <f t="shared" si="11"/>
        <v>46</v>
      </c>
      <c r="F5" s="7">
        <f t="shared" si="0"/>
        <v>160</v>
      </c>
      <c r="G5" s="8">
        <f t="shared" si="1"/>
        <v>20</v>
      </c>
      <c r="H5" s="7">
        <f t="shared" si="2"/>
        <v>184</v>
      </c>
      <c r="I5" s="8">
        <f t="shared" si="3"/>
        <v>44</v>
      </c>
      <c r="J5" s="7">
        <f t="shared" si="4"/>
        <v>88</v>
      </c>
      <c r="K5" s="8">
        <f t="shared" si="5"/>
        <v>-52</v>
      </c>
      <c r="L5" s="7">
        <f t="shared" si="6"/>
        <v>64</v>
      </c>
      <c r="M5" s="8">
        <f t="shared" si="7"/>
        <v>-76</v>
      </c>
    </row>
    <row r="6" spans="1:13" x14ac:dyDescent="0.35">
      <c r="A6">
        <f t="shared" si="8"/>
        <v>3</v>
      </c>
      <c r="B6">
        <f t="shared" si="9"/>
        <v>164</v>
      </c>
      <c r="C6">
        <v>32</v>
      </c>
      <c r="D6" s="1">
        <f t="shared" si="10"/>
        <v>54.666666666666664</v>
      </c>
      <c r="E6" s="1">
        <f t="shared" si="11"/>
        <v>38.666666666666664</v>
      </c>
      <c r="F6" s="7">
        <f t="shared" si="0"/>
        <v>240</v>
      </c>
      <c r="G6" s="8">
        <f t="shared" si="1"/>
        <v>76</v>
      </c>
      <c r="H6" s="7">
        <f t="shared" si="2"/>
        <v>276</v>
      </c>
      <c r="I6" s="8">
        <f t="shared" si="3"/>
        <v>112</v>
      </c>
      <c r="J6" s="7">
        <f t="shared" si="4"/>
        <v>132</v>
      </c>
      <c r="K6" s="8">
        <f t="shared" si="5"/>
        <v>-32</v>
      </c>
      <c r="L6" s="7">
        <f t="shared" si="6"/>
        <v>96</v>
      </c>
      <c r="M6" s="8">
        <f t="shared" si="7"/>
        <v>-68</v>
      </c>
    </row>
    <row r="7" spans="1:13" x14ac:dyDescent="0.35">
      <c r="A7">
        <f t="shared" si="8"/>
        <v>4</v>
      </c>
      <c r="B7">
        <f t="shared" si="9"/>
        <v>196</v>
      </c>
      <c r="C7">
        <v>44</v>
      </c>
      <c r="D7" s="1">
        <f t="shared" si="10"/>
        <v>49</v>
      </c>
      <c r="E7" s="1">
        <f t="shared" si="11"/>
        <v>37</v>
      </c>
      <c r="F7" s="7">
        <f t="shared" si="0"/>
        <v>320</v>
      </c>
      <c r="G7" s="8">
        <f t="shared" si="1"/>
        <v>124</v>
      </c>
      <c r="H7" s="7">
        <f t="shared" si="2"/>
        <v>368</v>
      </c>
      <c r="I7" s="8">
        <f t="shared" si="3"/>
        <v>172</v>
      </c>
      <c r="J7" s="7">
        <f t="shared" si="4"/>
        <v>176</v>
      </c>
      <c r="K7" s="8">
        <f t="shared" si="5"/>
        <v>-20</v>
      </c>
      <c r="L7" s="7">
        <f t="shared" si="6"/>
        <v>128</v>
      </c>
      <c r="M7" s="8">
        <f t="shared" si="7"/>
        <v>-68</v>
      </c>
    </row>
    <row r="8" spans="1:13" x14ac:dyDescent="0.35">
      <c r="A8">
        <f t="shared" si="8"/>
        <v>5</v>
      </c>
      <c r="B8">
        <f t="shared" si="9"/>
        <v>240</v>
      </c>
      <c r="C8">
        <v>56</v>
      </c>
      <c r="D8" s="1">
        <f t="shared" si="10"/>
        <v>48</v>
      </c>
      <c r="E8" s="1">
        <f t="shared" si="11"/>
        <v>38.4</v>
      </c>
      <c r="F8" s="7">
        <f t="shared" si="0"/>
        <v>400</v>
      </c>
      <c r="G8" s="8">
        <f t="shared" si="1"/>
        <v>160</v>
      </c>
      <c r="H8" s="7">
        <f t="shared" si="2"/>
        <v>460</v>
      </c>
      <c r="I8" s="8">
        <f t="shared" si="3"/>
        <v>220</v>
      </c>
      <c r="J8" s="7">
        <f t="shared" si="4"/>
        <v>220</v>
      </c>
      <c r="K8" s="8">
        <f t="shared" si="5"/>
        <v>-20</v>
      </c>
      <c r="L8" s="7">
        <f t="shared" si="6"/>
        <v>160</v>
      </c>
      <c r="M8" s="8">
        <f t="shared" si="7"/>
        <v>-80</v>
      </c>
    </row>
    <row r="9" spans="1:13" x14ac:dyDescent="0.35">
      <c r="A9">
        <f t="shared" si="8"/>
        <v>6</v>
      </c>
      <c r="B9">
        <f t="shared" si="9"/>
        <v>296</v>
      </c>
      <c r="C9">
        <v>68</v>
      </c>
      <c r="D9" s="1">
        <f t="shared" si="10"/>
        <v>49.333333333333336</v>
      </c>
      <c r="E9" s="1">
        <f t="shared" si="11"/>
        <v>41.333333333333336</v>
      </c>
      <c r="F9" s="7">
        <f t="shared" si="0"/>
        <v>480</v>
      </c>
      <c r="G9" s="8">
        <f t="shared" si="1"/>
        <v>184</v>
      </c>
      <c r="H9" s="7">
        <f t="shared" si="2"/>
        <v>552</v>
      </c>
      <c r="I9" s="8">
        <f t="shared" si="3"/>
        <v>256</v>
      </c>
      <c r="J9" s="7">
        <f t="shared" si="4"/>
        <v>264</v>
      </c>
      <c r="K9" s="8">
        <f t="shared" si="5"/>
        <v>-32</v>
      </c>
      <c r="L9" s="7">
        <f t="shared" si="6"/>
        <v>192</v>
      </c>
      <c r="M9" s="8">
        <f t="shared" si="7"/>
        <v>-104</v>
      </c>
    </row>
    <row r="10" spans="1:13" x14ac:dyDescent="0.35">
      <c r="A10">
        <f t="shared" si="8"/>
        <v>7</v>
      </c>
      <c r="B10">
        <f t="shared" si="9"/>
        <v>364</v>
      </c>
      <c r="C10">
        <v>80</v>
      </c>
      <c r="D10" s="1">
        <f t="shared" si="10"/>
        <v>52</v>
      </c>
      <c r="E10" s="1">
        <f t="shared" si="11"/>
        <v>45.142857142857146</v>
      </c>
      <c r="F10" s="7">
        <f t="shared" si="0"/>
        <v>560</v>
      </c>
      <c r="G10" s="8">
        <f t="shared" si="1"/>
        <v>196</v>
      </c>
      <c r="H10" s="7">
        <f t="shared" si="2"/>
        <v>644</v>
      </c>
      <c r="I10" s="8">
        <f t="shared" si="3"/>
        <v>280</v>
      </c>
      <c r="J10" s="7">
        <f t="shared" si="4"/>
        <v>308</v>
      </c>
      <c r="K10" s="8">
        <f t="shared" si="5"/>
        <v>-56</v>
      </c>
      <c r="L10" s="7">
        <f t="shared" si="6"/>
        <v>224</v>
      </c>
      <c r="M10" s="8">
        <f t="shared" si="7"/>
        <v>-140</v>
      </c>
    </row>
    <row r="11" spans="1:13" x14ac:dyDescent="0.35">
      <c r="A11">
        <f t="shared" si="8"/>
        <v>8</v>
      </c>
      <c r="B11">
        <f t="shared" si="9"/>
        <v>444</v>
      </c>
      <c r="C11">
        <v>92</v>
      </c>
      <c r="D11" s="1">
        <f t="shared" si="10"/>
        <v>55.5</v>
      </c>
      <c r="E11" s="1">
        <f t="shared" si="11"/>
        <v>49.5</v>
      </c>
      <c r="F11" s="7">
        <f t="shared" si="0"/>
        <v>640</v>
      </c>
      <c r="G11" s="8">
        <f t="shared" si="1"/>
        <v>196</v>
      </c>
      <c r="H11" s="7">
        <f t="shared" si="2"/>
        <v>736</v>
      </c>
      <c r="I11" s="8">
        <f t="shared" si="3"/>
        <v>292</v>
      </c>
      <c r="J11" s="7">
        <f t="shared" si="4"/>
        <v>352</v>
      </c>
      <c r="K11" s="8">
        <f t="shared" si="5"/>
        <v>-92</v>
      </c>
      <c r="L11" s="7">
        <f t="shared" si="6"/>
        <v>256</v>
      </c>
      <c r="M11" s="8">
        <f t="shared" si="7"/>
        <v>-188</v>
      </c>
    </row>
    <row r="12" spans="1:13" x14ac:dyDescent="0.35">
      <c r="A12">
        <f t="shared" si="8"/>
        <v>9</v>
      </c>
      <c r="B12">
        <f t="shared" si="9"/>
        <v>536</v>
      </c>
      <c r="C12">
        <v>104</v>
      </c>
      <c r="D12" s="1">
        <f t="shared" si="10"/>
        <v>59.555555555555557</v>
      </c>
      <c r="E12" s="1">
        <f t="shared" si="11"/>
        <v>54.222222222222221</v>
      </c>
      <c r="F12" s="7">
        <f t="shared" si="0"/>
        <v>720</v>
      </c>
      <c r="G12" s="8">
        <f t="shared" si="1"/>
        <v>184</v>
      </c>
      <c r="H12" s="7">
        <f t="shared" si="2"/>
        <v>828</v>
      </c>
      <c r="I12" s="8">
        <f t="shared" si="3"/>
        <v>292</v>
      </c>
      <c r="J12" s="7">
        <f t="shared" si="4"/>
        <v>396</v>
      </c>
      <c r="K12" s="8">
        <f t="shared" si="5"/>
        <v>-140</v>
      </c>
      <c r="L12" s="7">
        <f t="shared" si="6"/>
        <v>288</v>
      </c>
      <c r="M12" s="8">
        <f t="shared" si="7"/>
        <v>-248</v>
      </c>
    </row>
    <row r="13" spans="1:13" x14ac:dyDescent="0.35">
      <c r="A13">
        <f t="shared" si="8"/>
        <v>10</v>
      </c>
      <c r="B13">
        <f t="shared" si="9"/>
        <v>640</v>
      </c>
      <c r="D13" s="1">
        <f t="shared" si="10"/>
        <v>64</v>
      </c>
      <c r="E13" s="1">
        <f t="shared" si="11"/>
        <v>59.2</v>
      </c>
      <c r="F13" s="9">
        <f t="shared" si="0"/>
        <v>800</v>
      </c>
      <c r="G13" s="10">
        <f t="shared" si="1"/>
        <v>160</v>
      </c>
      <c r="H13" s="9">
        <f t="shared" si="2"/>
        <v>920</v>
      </c>
      <c r="I13" s="10">
        <f t="shared" si="3"/>
        <v>280</v>
      </c>
      <c r="J13" s="9">
        <f t="shared" si="4"/>
        <v>440</v>
      </c>
      <c r="K13" s="10">
        <f t="shared" si="5"/>
        <v>-200</v>
      </c>
      <c r="L13" s="9">
        <f t="shared" si="6"/>
        <v>320</v>
      </c>
      <c r="M13" s="10">
        <f t="shared" si="7"/>
        <v>-320</v>
      </c>
    </row>
  </sheetData>
  <phoneticPr fontId="2" type="noConversion"/>
  <pageMargins left="0.5" right="0.5" top="0.5" bottom="0.55000000000000004" header="0.5" footer="0.5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X52"/>
  <sheetViews>
    <sheetView showGridLines="0" topLeftCell="A19" workbookViewId="0">
      <selection activeCell="H31" sqref="H31"/>
    </sheetView>
  </sheetViews>
  <sheetFormatPr defaultColWidth="6.796875" defaultRowHeight="15.6" x14ac:dyDescent="0.35"/>
  <cols>
    <col min="1" max="1" width="4.796875" customWidth="1"/>
    <col min="3" max="3" width="2.796875" customWidth="1"/>
    <col min="5" max="5" width="2.796875" customWidth="1"/>
    <col min="7" max="7" width="2.796875" customWidth="1"/>
    <col min="9" max="9" width="2.796875" customWidth="1"/>
    <col min="11" max="11" width="2.796875" customWidth="1"/>
    <col min="13" max="13" width="2.796875" customWidth="1"/>
    <col min="15" max="15" width="2.796875" customWidth="1"/>
    <col min="17" max="17" width="2.796875" customWidth="1"/>
    <col min="19" max="19" width="2.796875" customWidth="1"/>
    <col min="21" max="21" width="2.796875" customWidth="1"/>
    <col min="23" max="23" width="2.796875" customWidth="1"/>
  </cols>
  <sheetData>
    <row r="1" spans="1:24" x14ac:dyDescent="0.35">
      <c r="A1" s="11" t="s">
        <v>9</v>
      </c>
      <c r="J1" s="3" t="s">
        <v>0</v>
      </c>
      <c r="K1" s="12"/>
      <c r="L1" s="13"/>
      <c r="N1" s="3" t="s">
        <v>0</v>
      </c>
      <c r="O1" s="12"/>
      <c r="P1" s="13"/>
      <c r="R1" s="3" t="s">
        <v>0</v>
      </c>
      <c r="S1" s="12"/>
      <c r="T1" s="13"/>
      <c r="V1" s="3" t="s">
        <v>0</v>
      </c>
      <c r="W1" s="12"/>
      <c r="X1" s="13"/>
    </row>
    <row r="2" spans="1:24" x14ac:dyDescent="0.35">
      <c r="A2" s="2" t="s">
        <v>1</v>
      </c>
      <c r="B2" s="2" t="s">
        <v>2</v>
      </c>
      <c r="D2" s="14"/>
      <c r="F2" s="14"/>
      <c r="H2" s="14"/>
      <c r="J2" s="5" t="s">
        <v>6</v>
      </c>
      <c r="L2" s="6" t="s">
        <v>10</v>
      </c>
      <c r="N2" s="5" t="s">
        <v>6</v>
      </c>
      <c r="P2" s="6" t="s">
        <v>10</v>
      </c>
      <c r="R2" s="5" t="s">
        <v>6</v>
      </c>
      <c r="T2" s="6" t="s">
        <v>10</v>
      </c>
      <c r="V2" s="5" t="s">
        <v>6</v>
      </c>
      <c r="X2" s="6" t="s">
        <v>10</v>
      </c>
    </row>
    <row r="3" spans="1:24" x14ac:dyDescent="0.35">
      <c r="J3" s="7"/>
      <c r="L3" s="8"/>
      <c r="N3" s="7"/>
      <c r="P3" s="8"/>
      <c r="R3" s="7"/>
      <c r="T3" s="8"/>
      <c r="V3" s="7"/>
      <c r="X3" s="8"/>
    </row>
    <row r="4" spans="1:24" x14ac:dyDescent="0.35">
      <c r="A4">
        <v>0</v>
      </c>
      <c r="B4">
        <v>48</v>
      </c>
      <c r="F4" s="2" t="s">
        <v>8</v>
      </c>
      <c r="H4" s="2" t="s">
        <v>8</v>
      </c>
      <c r="J4" s="9"/>
      <c r="L4" s="10"/>
      <c r="N4" s="9"/>
      <c r="P4" s="10"/>
      <c r="R4" s="9"/>
      <c r="T4" s="10"/>
      <c r="V4" s="9"/>
      <c r="X4" s="10"/>
    </row>
    <row r="5" spans="1:24" x14ac:dyDescent="0.35">
      <c r="D5" s="14"/>
      <c r="J5" s="7"/>
      <c r="L5" s="8"/>
      <c r="N5" s="7"/>
      <c r="P5" s="8"/>
      <c r="R5" s="7"/>
      <c r="T5" s="8"/>
      <c r="V5" s="7"/>
      <c r="X5" s="8"/>
    </row>
    <row r="6" spans="1:24" x14ac:dyDescent="0.35">
      <c r="A6">
        <v>1</v>
      </c>
      <c r="B6">
        <v>108</v>
      </c>
      <c r="F6" s="14"/>
      <c r="H6" s="14"/>
      <c r="J6" s="9"/>
      <c r="L6" s="10"/>
      <c r="N6" s="9"/>
      <c r="P6" s="10"/>
      <c r="R6" s="9"/>
      <c r="T6" s="10"/>
      <c r="V6" s="9"/>
      <c r="X6" s="10"/>
    </row>
    <row r="7" spans="1:24" x14ac:dyDescent="0.35">
      <c r="D7" s="14"/>
      <c r="J7" s="7"/>
      <c r="L7" s="8"/>
      <c r="N7" s="7"/>
      <c r="P7" s="8"/>
      <c r="R7" s="7"/>
      <c r="T7" s="8"/>
      <c r="V7" s="7"/>
      <c r="X7" s="8"/>
    </row>
    <row r="8" spans="1:24" x14ac:dyDescent="0.35">
      <c r="A8">
        <v>2</v>
      </c>
      <c r="B8">
        <v>140</v>
      </c>
      <c r="F8" s="14"/>
      <c r="H8" s="14"/>
      <c r="J8" s="9"/>
      <c r="L8" s="10"/>
      <c r="N8" s="9"/>
      <c r="P8" s="10"/>
      <c r="R8" s="9"/>
      <c r="T8" s="10"/>
      <c r="V8" s="9"/>
      <c r="X8" s="10"/>
    </row>
    <row r="9" spans="1:24" x14ac:dyDescent="0.35">
      <c r="D9" s="14"/>
      <c r="J9" s="7"/>
      <c r="L9" s="8"/>
      <c r="N9" s="7"/>
      <c r="P9" s="8"/>
      <c r="R9" s="7"/>
      <c r="T9" s="8"/>
      <c r="V9" s="7"/>
      <c r="X9" s="8"/>
    </row>
    <row r="10" spans="1:24" x14ac:dyDescent="0.35">
      <c r="A10">
        <v>3</v>
      </c>
      <c r="B10">
        <v>164</v>
      </c>
      <c r="F10" s="14"/>
      <c r="H10" s="14"/>
      <c r="J10" s="9"/>
      <c r="L10" s="10"/>
      <c r="N10" s="9"/>
      <c r="P10" s="10"/>
      <c r="R10" s="9"/>
      <c r="T10" s="10"/>
      <c r="V10" s="9"/>
      <c r="X10" s="10"/>
    </row>
    <row r="11" spans="1:24" x14ac:dyDescent="0.35">
      <c r="D11" s="14"/>
      <c r="J11" s="7"/>
      <c r="L11" s="8"/>
      <c r="N11" s="7"/>
      <c r="P11" s="8"/>
      <c r="R11" s="7"/>
      <c r="T11" s="8"/>
      <c r="V11" s="7"/>
      <c r="X11" s="8"/>
    </row>
    <row r="12" spans="1:24" x14ac:dyDescent="0.35">
      <c r="A12">
        <v>4</v>
      </c>
      <c r="B12">
        <v>196</v>
      </c>
      <c r="F12" s="14"/>
      <c r="H12" s="14"/>
      <c r="J12" s="9"/>
      <c r="L12" s="10"/>
      <c r="N12" s="9"/>
      <c r="P12" s="10"/>
      <c r="R12" s="9"/>
      <c r="T12" s="10"/>
      <c r="V12" s="9"/>
      <c r="X12" s="10"/>
    </row>
    <row r="13" spans="1:24" x14ac:dyDescent="0.35">
      <c r="D13" s="14"/>
      <c r="J13" s="7"/>
      <c r="L13" s="8"/>
      <c r="N13" s="7"/>
      <c r="P13" s="8"/>
      <c r="R13" s="7"/>
      <c r="T13" s="8"/>
      <c r="V13" s="7"/>
      <c r="X13" s="8"/>
    </row>
    <row r="14" spans="1:24" x14ac:dyDescent="0.35">
      <c r="A14">
        <v>5</v>
      </c>
      <c r="B14">
        <v>240</v>
      </c>
      <c r="F14" s="14"/>
      <c r="H14" s="14"/>
      <c r="J14" s="9"/>
      <c r="L14" s="10"/>
      <c r="N14" s="9"/>
      <c r="P14" s="10"/>
      <c r="R14" s="9"/>
      <c r="T14" s="10"/>
      <c r="V14" s="9"/>
      <c r="X14" s="10"/>
    </row>
    <row r="15" spans="1:24" x14ac:dyDescent="0.35">
      <c r="D15" s="14"/>
      <c r="J15" s="7"/>
      <c r="L15" s="8"/>
      <c r="N15" s="7"/>
      <c r="P15" s="8"/>
      <c r="R15" s="7"/>
      <c r="T15" s="8"/>
      <c r="V15" s="7"/>
      <c r="X15" s="8"/>
    </row>
    <row r="16" spans="1:24" x14ac:dyDescent="0.35">
      <c r="A16">
        <v>6</v>
      </c>
      <c r="B16">
        <v>296</v>
      </c>
      <c r="F16" s="14"/>
      <c r="H16" s="14"/>
      <c r="J16" s="9"/>
      <c r="L16" s="10"/>
      <c r="N16" s="9"/>
      <c r="P16" s="10"/>
      <c r="R16" s="9"/>
      <c r="T16" s="10"/>
      <c r="V16" s="9"/>
      <c r="X16" s="10"/>
    </row>
    <row r="17" spans="1:24" x14ac:dyDescent="0.35">
      <c r="D17" s="14"/>
      <c r="J17" s="7"/>
      <c r="L17" s="8"/>
      <c r="N17" s="7"/>
      <c r="P17" s="8"/>
      <c r="R17" s="7"/>
      <c r="T17" s="8"/>
      <c r="V17" s="7"/>
      <c r="X17" s="8"/>
    </row>
    <row r="18" spans="1:24" x14ac:dyDescent="0.35">
      <c r="A18">
        <v>7</v>
      </c>
      <c r="B18">
        <v>364</v>
      </c>
      <c r="F18" s="14"/>
      <c r="H18" s="14"/>
      <c r="J18" s="9"/>
      <c r="L18" s="10"/>
      <c r="N18" s="9"/>
      <c r="P18" s="10"/>
      <c r="R18" s="9"/>
      <c r="T18" s="10"/>
      <c r="V18" s="9"/>
      <c r="X18" s="10"/>
    </row>
    <row r="19" spans="1:24" x14ac:dyDescent="0.35">
      <c r="D19" s="14"/>
      <c r="J19" s="7"/>
      <c r="L19" s="8"/>
      <c r="N19" s="7"/>
      <c r="P19" s="8"/>
      <c r="R19" s="7"/>
      <c r="T19" s="8"/>
      <c r="V19" s="7"/>
      <c r="X19" s="8"/>
    </row>
    <row r="20" spans="1:24" x14ac:dyDescent="0.35">
      <c r="A20">
        <v>8</v>
      </c>
      <c r="B20">
        <v>444</v>
      </c>
      <c r="F20" s="14"/>
      <c r="H20" s="14"/>
      <c r="J20" s="9"/>
      <c r="L20" s="10"/>
      <c r="N20" s="9"/>
      <c r="P20" s="10"/>
      <c r="R20" s="9"/>
      <c r="T20" s="10"/>
      <c r="V20" s="9"/>
      <c r="X20" s="10"/>
    </row>
    <row r="21" spans="1:24" x14ac:dyDescent="0.35">
      <c r="D21" s="14"/>
      <c r="J21" s="7"/>
      <c r="L21" s="8"/>
      <c r="N21" s="7"/>
      <c r="P21" s="8"/>
      <c r="R21" s="7"/>
      <c r="T21" s="8"/>
      <c r="V21" s="7"/>
      <c r="X21" s="8"/>
    </row>
    <row r="22" spans="1:24" x14ac:dyDescent="0.35">
      <c r="A22">
        <v>9</v>
      </c>
      <c r="B22">
        <v>536</v>
      </c>
      <c r="F22" s="14"/>
      <c r="H22" s="14"/>
      <c r="J22" s="9"/>
      <c r="L22" s="10"/>
      <c r="N22" s="9"/>
      <c r="P22" s="10"/>
      <c r="R22" s="9"/>
      <c r="T22" s="10"/>
      <c r="V22" s="9"/>
      <c r="X22" s="10"/>
    </row>
    <row r="23" spans="1:24" x14ac:dyDescent="0.35">
      <c r="D23" s="14"/>
      <c r="J23" s="7"/>
      <c r="L23" s="8"/>
      <c r="N23" s="7"/>
      <c r="P23" s="8"/>
      <c r="R23" s="7"/>
      <c r="T23" s="8"/>
      <c r="V23" s="7"/>
      <c r="X23" s="8"/>
    </row>
    <row r="24" spans="1:24" x14ac:dyDescent="0.35">
      <c r="A24">
        <v>10</v>
      </c>
      <c r="B24">
        <v>640</v>
      </c>
      <c r="F24" s="14"/>
      <c r="H24" s="14"/>
      <c r="J24" s="9"/>
      <c r="L24" s="10"/>
      <c r="N24" s="9"/>
      <c r="P24" s="10"/>
      <c r="R24" s="9"/>
      <c r="T24" s="10"/>
      <c r="V24" s="9"/>
      <c r="X24" s="10"/>
    </row>
    <row r="25" spans="1:24" x14ac:dyDescent="0.35">
      <c r="J25" s="9"/>
      <c r="K25" s="14"/>
      <c r="L25" s="10"/>
      <c r="N25" s="9"/>
      <c r="O25" s="14"/>
      <c r="P25" s="10"/>
      <c r="R25" s="9"/>
      <c r="S25" s="14"/>
      <c r="T25" s="10"/>
      <c r="V25" s="9"/>
      <c r="W25" s="14"/>
      <c r="X25" s="10"/>
    </row>
    <row r="27" spans="1:24" x14ac:dyDescent="0.35">
      <c r="D27" s="15" t="s">
        <v>11</v>
      </c>
      <c r="E27" s="12"/>
      <c r="F27" s="12"/>
      <c r="G27" s="12"/>
      <c r="H27" s="12"/>
      <c r="I27" s="12"/>
      <c r="J27" s="16" t="s">
        <v>12</v>
      </c>
      <c r="K27" s="12"/>
      <c r="L27" s="4"/>
    </row>
    <row r="28" spans="1:24" x14ac:dyDescent="0.35">
      <c r="D28" s="7"/>
      <c r="J28" t="s">
        <v>13</v>
      </c>
      <c r="L28" s="8"/>
    </row>
    <row r="29" spans="1:24" x14ac:dyDescent="0.35">
      <c r="D29" s="7"/>
      <c r="J29" t="s">
        <v>14</v>
      </c>
      <c r="L29" s="8"/>
    </row>
    <row r="30" spans="1:24" x14ac:dyDescent="0.35">
      <c r="D30" s="7"/>
      <c r="J30" t="s">
        <v>15</v>
      </c>
      <c r="L30" s="8"/>
    </row>
    <row r="31" spans="1:24" x14ac:dyDescent="0.35">
      <c r="D31" s="7"/>
      <c r="J31" t="s">
        <v>14</v>
      </c>
      <c r="L31" s="8"/>
    </row>
    <row r="32" spans="1:24" x14ac:dyDescent="0.35">
      <c r="D32" s="7"/>
      <c r="L32" s="8"/>
    </row>
    <row r="33" spans="4:12" x14ac:dyDescent="0.35">
      <c r="D33" s="5" t="s">
        <v>12</v>
      </c>
      <c r="J33" s="2" t="s">
        <v>12</v>
      </c>
      <c r="L33" s="8"/>
    </row>
    <row r="34" spans="4:12" x14ac:dyDescent="0.35">
      <c r="D34" s="7" t="s">
        <v>16</v>
      </c>
      <c r="J34" t="s">
        <v>17</v>
      </c>
      <c r="L34" s="8"/>
    </row>
    <row r="35" spans="4:12" x14ac:dyDescent="0.35">
      <c r="D35" s="7" t="s">
        <v>14</v>
      </c>
      <c r="J35" t="s">
        <v>14</v>
      </c>
      <c r="L35" s="8"/>
    </row>
    <row r="36" spans="4:12" x14ac:dyDescent="0.35">
      <c r="D36" s="7" t="s">
        <v>15</v>
      </c>
      <c r="J36" t="s">
        <v>15</v>
      </c>
      <c r="L36" s="8"/>
    </row>
    <row r="37" spans="4:12" x14ac:dyDescent="0.35">
      <c r="D37" s="7" t="s">
        <v>14</v>
      </c>
      <c r="J37" t="s">
        <v>14</v>
      </c>
      <c r="L37" s="8"/>
    </row>
    <row r="38" spans="4:12" x14ac:dyDescent="0.35">
      <c r="D38" s="9"/>
      <c r="E38" s="14"/>
      <c r="F38" s="14"/>
      <c r="G38" s="14"/>
      <c r="H38" s="14"/>
      <c r="I38" s="14"/>
      <c r="J38" s="14"/>
      <c r="K38" s="14"/>
      <c r="L38" s="10"/>
    </row>
    <row r="52" spans="1:1" x14ac:dyDescent="0.35">
      <c r="A52" t="s">
        <v>18</v>
      </c>
    </row>
  </sheetData>
  <phoneticPr fontId="2" type="noConversion"/>
  <pageMargins left="0.5" right="0.5" top="0.5" bottom="0.55000000000000004" header="0.5" footer="0.5"/>
  <pageSetup paperSize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1:Y52"/>
  <sheetViews>
    <sheetView showGridLines="0" tabSelected="1" workbookViewId="0">
      <selection activeCell="K37" sqref="K37"/>
    </sheetView>
  </sheetViews>
  <sheetFormatPr defaultColWidth="6.796875" defaultRowHeight="15.6" x14ac:dyDescent="0.3"/>
  <cols>
    <col min="1" max="1" width="0.796875" style="17" customWidth="1"/>
    <col min="2" max="4" width="6.796875" style="17"/>
    <col min="5" max="5" width="8.796875" style="17" customWidth="1"/>
    <col min="6" max="6" width="7" style="17" customWidth="1"/>
    <col min="7" max="7" width="8.796875" style="17" customWidth="1"/>
    <col min="8" max="9" width="6.796875" style="17"/>
    <col min="10" max="10" width="2.796875" style="17" customWidth="1"/>
    <col min="11" max="12" width="6.796875" style="17"/>
    <col min="13" max="13" width="2.796875" style="17" customWidth="1"/>
    <col min="14" max="15" width="6.796875" style="17"/>
    <col min="16" max="16" width="2.796875" style="17" customWidth="1"/>
    <col min="17" max="16384" width="6.796875" style="17"/>
  </cols>
  <sheetData>
    <row r="1" spans="2:25" x14ac:dyDescent="0.3">
      <c r="B1" s="17" t="s">
        <v>9</v>
      </c>
      <c r="H1" s="18" t="s">
        <v>0</v>
      </c>
      <c r="I1" s="37">
        <v>80</v>
      </c>
      <c r="K1" s="18" t="s">
        <v>0</v>
      </c>
      <c r="L1" s="37">
        <v>92</v>
      </c>
      <c r="N1" s="18" t="s">
        <v>0</v>
      </c>
      <c r="O1" s="37">
        <v>44</v>
      </c>
      <c r="Q1" s="18" t="s">
        <v>0</v>
      </c>
      <c r="R1" s="37">
        <v>32</v>
      </c>
    </row>
    <row r="2" spans="2:25" x14ac:dyDescent="0.3">
      <c r="B2" s="20" t="s">
        <v>1</v>
      </c>
      <c r="C2" s="20" t="s">
        <v>2</v>
      </c>
      <c r="D2" s="20" t="s">
        <v>3</v>
      </c>
      <c r="E2" s="20" t="s">
        <v>4</v>
      </c>
      <c r="F2" s="20" t="s">
        <v>23</v>
      </c>
      <c r="G2" s="20" t="s">
        <v>5</v>
      </c>
      <c r="H2" s="21" t="s">
        <v>6</v>
      </c>
      <c r="I2" s="22" t="s">
        <v>10</v>
      </c>
      <c r="K2" s="21" t="s">
        <v>6</v>
      </c>
      <c r="L2" s="22" t="s">
        <v>10</v>
      </c>
      <c r="N2" s="21" t="s">
        <v>6</v>
      </c>
      <c r="O2" s="22" t="s">
        <v>10</v>
      </c>
      <c r="Q2" s="21" t="s">
        <v>6</v>
      </c>
      <c r="R2" s="22" t="s">
        <v>10</v>
      </c>
      <c r="Y2" s="20" t="s">
        <v>10</v>
      </c>
    </row>
    <row r="3" spans="2:25" x14ac:dyDescent="0.3">
      <c r="H3" s="23"/>
      <c r="I3" s="24"/>
      <c r="K3" s="23"/>
      <c r="L3" s="24"/>
      <c r="N3" s="23"/>
      <c r="O3" s="24"/>
      <c r="Q3" s="23"/>
      <c r="R3" s="24"/>
    </row>
    <row r="4" spans="2:25" x14ac:dyDescent="0.3">
      <c r="B4" s="17">
        <v>0</v>
      </c>
      <c r="C4" s="17">
        <v>48</v>
      </c>
      <c r="D4" s="38"/>
      <c r="E4" s="39" t="s">
        <v>8</v>
      </c>
      <c r="F4" s="38">
        <f>C4-$C$4</f>
        <v>0</v>
      </c>
      <c r="G4" s="39" t="s">
        <v>8</v>
      </c>
      <c r="H4" s="40">
        <f>I$1*$B4</f>
        <v>0</v>
      </c>
      <c r="I4" s="41">
        <f>H4-$C4</f>
        <v>-48</v>
      </c>
      <c r="J4" s="38"/>
      <c r="K4" s="40">
        <f>L$1*$B4</f>
        <v>0</v>
      </c>
      <c r="L4" s="41">
        <f>K4-$C4</f>
        <v>-48</v>
      </c>
      <c r="M4" s="38"/>
      <c r="N4" s="40">
        <f>O$1*$B4</f>
        <v>0</v>
      </c>
      <c r="O4" s="41">
        <f>N4-$C4</f>
        <v>-48</v>
      </c>
      <c r="P4" s="38"/>
      <c r="Q4" s="40">
        <f>R$1*$B4</f>
        <v>0</v>
      </c>
      <c r="R4" s="41">
        <f>Q4-$C4</f>
        <v>-48</v>
      </c>
    </row>
    <row r="5" spans="2:25" x14ac:dyDescent="0.3">
      <c r="D5" s="38">
        <f>C6-C4</f>
        <v>60</v>
      </c>
      <c r="E5" s="38"/>
      <c r="F5" s="38" t="s">
        <v>19</v>
      </c>
      <c r="G5" s="38"/>
      <c r="H5" s="40" t="s">
        <v>19</v>
      </c>
      <c r="I5" s="41" t="s">
        <v>19</v>
      </c>
      <c r="J5" s="38"/>
      <c r="K5" s="40" t="s">
        <v>19</v>
      </c>
      <c r="L5" s="41" t="s">
        <v>19</v>
      </c>
      <c r="M5" s="38"/>
      <c r="N5" s="40" t="s">
        <v>19</v>
      </c>
      <c r="O5" s="41" t="s">
        <v>19</v>
      </c>
      <c r="P5" s="38"/>
      <c r="Q5" s="40" t="s">
        <v>19</v>
      </c>
      <c r="R5" s="41" t="s">
        <v>19</v>
      </c>
    </row>
    <row r="6" spans="2:25" x14ac:dyDescent="0.3">
      <c r="B6" s="17">
        <v>1</v>
      </c>
      <c r="C6" s="17">
        <v>108</v>
      </c>
      <c r="D6" s="38"/>
      <c r="E6" s="42">
        <f>C6/B6</f>
        <v>108</v>
      </c>
      <c r="F6" s="38">
        <f t="shared" ref="F6:F24" si="0">C6-$C$4</f>
        <v>60</v>
      </c>
      <c r="G6" s="42">
        <f>(C6-$C$4)/B6</f>
        <v>60</v>
      </c>
      <c r="H6" s="40">
        <f>I$1*$B6</f>
        <v>80</v>
      </c>
      <c r="I6" s="41">
        <f>H6-$C6</f>
        <v>-28</v>
      </c>
      <c r="J6" s="38"/>
      <c r="K6" s="40">
        <f>L$1*$B6</f>
        <v>92</v>
      </c>
      <c r="L6" s="41">
        <f>K6-$C6</f>
        <v>-16</v>
      </c>
      <c r="M6" s="38"/>
      <c r="N6" s="40">
        <f>O$1*$B6</f>
        <v>44</v>
      </c>
      <c r="O6" s="41">
        <f>N6-$C6</f>
        <v>-64</v>
      </c>
      <c r="P6" s="38"/>
      <c r="Q6" s="40">
        <f>R$1*$B6</f>
        <v>32</v>
      </c>
      <c r="R6" s="41">
        <f>Q6-$C6</f>
        <v>-76</v>
      </c>
    </row>
    <row r="7" spans="2:25" x14ac:dyDescent="0.3">
      <c r="D7" s="38">
        <f>C8-C6</f>
        <v>32</v>
      </c>
      <c r="E7" s="42" t="s">
        <v>19</v>
      </c>
      <c r="F7" s="38" t="s">
        <v>19</v>
      </c>
      <c r="G7" s="42" t="s">
        <v>19</v>
      </c>
      <c r="H7" s="40" t="s">
        <v>19</v>
      </c>
      <c r="I7" s="41" t="s">
        <v>19</v>
      </c>
      <c r="J7" s="38"/>
      <c r="K7" s="40" t="s">
        <v>19</v>
      </c>
      <c r="L7" s="41" t="s">
        <v>19</v>
      </c>
      <c r="M7" s="38"/>
      <c r="N7" s="40" t="s">
        <v>19</v>
      </c>
      <c r="O7" s="41" t="s">
        <v>19</v>
      </c>
      <c r="P7" s="38"/>
      <c r="Q7" s="40" t="s">
        <v>19</v>
      </c>
      <c r="R7" s="41" t="s">
        <v>19</v>
      </c>
    </row>
    <row r="8" spans="2:25" x14ac:dyDescent="0.3">
      <c r="B8" s="17">
        <v>2</v>
      </c>
      <c r="C8" s="17">
        <v>140</v>
      </c>
      <c r="D8" s="38"/>
      <c r="E8" s="42">
        <f>C8/B8</f>
        <v>70</v>
      </c>
      <c r="F8" s="38">
        <f t="shared" si="0"/>
        <v>92</v>
      </c>
      <c r="G8" s="42">
        <f>(C8-$C$4)/B8</f>
        <v>46</v>
      </c>
      <c r="H8" s="40">
        <f>I$1*$B8</f>
        <v>160</v>
      </c>
      <c r="I8" s="41">
        <f>H8-$C8</f>
        <v>20</v>
      </c>
      <c r="J8" s="38"/>
      <c r="K8" s="40">
        <f>L$1*$B8</f>
        <v>184</v>
      </c>
      <c r="L8" s="41">
        <f>K8-$C8</f>
        <v>44</v>
      </c>
      <c r="M8" s="38"/>
      <c r="N8" s="40">
        <f>O$1*$B8</f>
        <v>88</v>
      </c>
      <c r="O8" s="41">
        <f>N8-$C8</f>
        <v>-52</v>
      </c>
      <c r="P8" s="38"/>
      <c r="Q8" s="40">
        <f>R$1*$B8</f>
        <v>64</v>
      </c>
      <c r="R8" s="41">
        <f>Q8-$C8</f>
        <v>-76</v>
      </c>
    </row>
    <row r="9" spans="2:25" x14ac:dyDescent="0.3">
      <c r="D9" s="38">
        <f>C10-C8</f>
        <v>24</v>
      </c>
      <c r="E9" s="42" t="s">
        <v>19</v>
      </c>
      <c r="F9" s="38" t="s">
        <v>19</v>
      </c>
      <c r="G9" s="42" t="s">
        <v>19</v>
      </c>
      <c r="H9" s="40" t="s">
        <v>19</v>
      </c>
      <c r="I9" s="41" t="s">
        <v>19</v>
      </c>
      <c r="J9" s="38"/>
      <c r="K9" s="40" t="s">
        <v>19</v>
      </c>
      <c r="L9" s="41" t="s">
        <v>19</v>
      </c>
      <c r="M9" s="38"/>
      <c r="N9" s="40" t="s">
        <v>19</v>
      </c>
      <c r="O9" s="41" t="s">
        <v>19</v>
      </c>
      <c r="P9" s="38"/>
      <c r="Q9" s="40" t="s">
        <v>19</v>
      </c>
      <c r="R9" s="41" t="s">
        <v>19</v>
      </c>
    </row>
    <row r="10" spans="2:25" x14ac:dyDescent="0.3">
      <c r="B10" s="17">
        <v>3</v>
      </c>
      <c r="C10" s="17">
        <v>164</v>
      </c>
      <c r="D10" s="38"/>
      <c r="E10" s="42">
        <f>C10/B10</f>
        <v>54.666666666666664</v>
      </c>
      <c r="F10" s="38">
        <f t="shared" si="0"/>
        <v>116</v>
      </c>
      <c r="G10" s="42">
        <f>(C10-$C$4)/B10</f>
        <v>38.666666666666664</v>
      </c>
      <c r="H10" s="40">
        <f>I$1*$B10</f>
        <v>240</v>
      </c>
      <c r="I10" s="41">
        <f>H10-$C10</f>
        <v>76</v>
      </c>
      <c r="J10" s="38"/>
      <c r="K10" s="40">
        <f>L$1*$B10</f>
        <v>276</v>
      </c>
      <c r="L10" s="41">
        <f>K10-$C10</f>
        <v>112</v>
      </c>
      <c r="M10" s="38"/>
      <c r="N10" s="40">
        <f>O$1*$B10</f>
        <v>132</v>
      </c>
      <c r="O10" s="41">
        <f>N10-$C10</f>
        <v>-32</v>
      </c>
      <c r="P10" s="38"/>
      <c r="Q10" s="40">
        <f>R$1*$B10</f>
        <v>96</v>
      </c>
      <c r="R10" s="41">
        <f>Q10-$C10</f>
        <v>-68</v>
      </c>
    </row>
    <row r="11" spans="2:25" x14ac:dyDescent="0.3">
      <c r="D11" s="38">
        <f>C12-C10</f>
        <v>32</v>
      </c>
      <c r="E11" s="42" t="s">
        <v>19</v>
      </c>
      <c r="F11" s="38" t="s">
        <v>19</v>
      </c>
      <c r="G11" s="42" t="s">
        <v>19</v>
      </c>
      <c r="H11" s="40" t="s">
        <v>19</v>
      </c>
      <c r="I11" s="41" t="s">
        <v>19</v>
      </c>
      <c r="J11" s="38"/>
      <c r="K11" s="40" t="s">
        <v>19</v>
      </c>
      <c r="L11" s="41" t="s">
        <v>19</v>
      </c>
      <c r="M11" s="38"/>
      <c r="N11" s="40" t="s">
        <v>19</v>
      </c>
      <c r="O11" s="41" t="s">
        <v>19</v>
      </c>
      <c r="P11" s="38"/>
      <c r="Q11" s="40" t="s">
        <v>19</v>
      </c>
      <c r="R11" s="41" t="s">
        <v>19</v>
      </c>
    </row>
    <row r="12" spans="2:25" x14ac:dyDescent="0.3">
      <c r="B12" s="17">
        <v>4</v>
      </c>
      <c r="C12" s="17">
        <v>196</v>
      </c>
      <c r="D12" s="38"/>
      <c r="E12" s="42">
        <f>C12/B12</f>
        <v>49</v>
      </c>
      <c r="F12" s="38">
        <f t="shared" si="0"/>
        <v>148</v>
      </c>
      <c r="G12" s="42">
        <f>(C12-$C$4)/B12</f>
        <v>37</v>
      </c>
      <c r="H12" s="40">
        <f>I$1*$B12</f>
        <v>320</v>
      </c>
      <c r="I12" s="41">
        <f>H12-$C12</f>
        <v>124</v>
      </c>
      <c r="J12" s="38"/>
      <c r="K12" s="40">
        <f>L$1*$B12</f>
        <v>368</v>
      </c>
      <c r="L12" s="41">
        <f>K12-$C12</f>
        <v>172</v>
      </c>
      <c r="M12" s="38"/>
      <c r="N12" s="40">
        <f>O$1*$B12</f>
        <v>176</v>
      </c>
      <c r="O12" s="41">
        <f>N12-$C12</f>
        <v>-20</v>
      </c>
      <c r="P12" s="38"/>
      <c r="Q12" s="40">
        <f>R$1*$B12</f>
        <v>128</v>
      </c>
      <c r="R12" s="41">
        <f>Q12-$C12</f>
        <v>-68</v>
      </c>
    </row>
    <row r="13" spans="2:25" x14ac:dyDescent="0.3">
      <c r="D13" s="38">
        <f>C14-C12</f>
        <v>44</v>
      </c>
      <c r="E13" s="42" t="s">
        <v>19</v>
      </c>
      <c r="F13" s="38" t="s">
        <v>19</v>
      </c>
      <c r="G13" s="42" t="s">
        <v>19</v>
      </c>
      <c r="H13" s="40" t="s">
        <v>19</v>
      </c>
      <c r="I13" s="41" t="s">
        <v>19</v>
      </c>
      <c r="J13" s="38"/>
      <c r="K13" s="40" t="s">
        <v>19</v>
      </c>
      <c r="L13" s="41" t="s">
        <v>19</v>
      </c>
      <c r="M13" s="38"/>
      <c r="N13" s="40" t="s">
        <v>19</v>
      </c>
      <c r="O13" s="41" t="s">
        <v>19</v>
      </c>
      <c r="P13" s="38"/>
      <c r="Q13" s="40" t="s">
        <v>19</v>
      </c>
      <c r="R13" s="41" t="s">
        <v>19</v>
      </c>
    </row>
    <row r="14" spans="2:25" x14ac:dyDescent="0.3">
      <c r="B14" s="17">
        <v>5</v>
      </c>
      <c r="C14" s="17">
        <v>240</v>
      </c>
      <c r="D14" s="38"/>
      <c r="E14" s="42">
        <f>C14/B14</f>
        <v>48</v>
      </c>
      <c r="F14" s="38">
        <f t="shared" si="0"/>
        <v>192</v>
      </c>
      <c r="G14" s="42">
        <f>(C14-$C$4)/B14</f>
        <v>38.4</v>
      </c>
      <c r="H14" s="40">
        <f>I$1*$B14</f>
        <v>400</v>
      </c>
      <c r="I14" s="41">
        <f>H14-$C14</f>
        <v>160</v>
      </c>
      <c r="J14" s="38"/>
      <c r="K14" s="40">
        <f>L$1*$B14</f>
        <v>460</v>
      </c>
      <c r="L14" s="41">
        <f>K14-$C14</f>
        <v>220</v>
      </c>
      <c r="M14" s="38"/>
      <c r="N14" s="40">
        <f>O$1*$B14</f>
        <v>220</v>
      </c>
      <c r="O14" s="41">
        <f>N14-$C14</f>
        <v>-20</v>
      </c>
      <c r="P14" s="38"/>
      <c r="Q14" s="40">
        <f>R$1*$B14</f>
        <v>160</v>
      </c>
      <c r="R14" s="41">
        <f>Q14-$C14</f>
        <v>-80</v>
      </c>
    </row>
    <row r="15" spans="2:25" x14ac:dyDescent="0.3">
      <c r="D15" s="38">
        <f>C16-C14</f>
        <v>56</v>
      </c>
      <c r="E15" s="42" t="s">
        <v>19</v>
      </c>
      <c r="F15" s="38" t="s">
        <v>19</v>
      </c>
      <c r="G15" s="42" t="s">
        <v>19</v>
      </c>
      <c r="H15" s="40" t="s">
        <v>19</v>
      </c>
      <c r="I15" s="41" t="s">
        <v>19</v>
      </c>
      <c r="J15" s="38"/>
      <c r="K15" s="40" t="s">
        <v>19</v>
      </c>
      <c r="L15" s="41" t="s">
        <v>19</v>
      </c>
      <c r="M15" s="38"/>
      <c r="N15" s="40" t="s">
        <v>19</v>
      </c>
      <c r="O15" s="41" t="s">
        <v>19</v>
      </c>
      <c r="P15" s="38"/>
      <c r="Q15" s="40" t="s">
        <v>19</v>
      </c>
      <c r="R15" s="41" t="s">
        <v>19</v>
      </c>
    </row>
    <row r="16" spans="2:25" x14ac:dyDescent="0.3">
      <c r="B16" s="17">
        <v>6</v>
      </c>
      <c r="C16" s="17">
        <v>296</v>
      </c>
      <c r="D16" s="38"/>
      <c r="E16" s="42">
        <f>C16/B16</f>
        <v>49.333333333333336</v>
      </c>
      <c r="F16" s="38">
        <f t="shared" si="0"/>
        <v>248</v>
      </c>
      <c r="G16" s="42">
        <f>(C16-$C$4)/B16</f>
        <v>41.333333333333336</v>
      </c>
      <c r="H16" s="40">
        <f>I$1*$B16</f>
        <v>480</v>
      </c>
      <c r="I16" s="41">
        <f>H16-$C16</f>
        <v>184</v>
      </c>
      <c r="J16" s="38"/>
      <c r="K16" s="40">
        <f>L$1*$B16</f>
        <v>552</v>
      </c>
      <c r="L16" s="41">
        <f>K16-$C16</f>
        <v>256</v>
      </c>
      <c r="M16" s="38"/>
      <c r="N16" s="40">
        <f>O$1*$B16</f>
        <v>264</v>
      </c>
      <c r="O16" s="41">
        <f>N16-$C16</f>
        <v>-32</v>
      </c>
      <c r="P16" s="38"/>
      <c r="Q16" s="40">
        <f>R$1*$B16</f>
        <v>192</v>
      </c>
      <c r="R16" s="41">
        <f>Q16-$C16</f>
        <v>-104</v>
      </c>
    </row>
    <row r="17" spans="2:20" x14ac:dyDescent="0.3">
      <c r="D17" s="38">
        <f>C18-C16</f>
        <v>68</v>
      </c>
      <c r="E17" s="42" t="s">
        <v>19</v>
      </c>
      <c r="F17" s="38" t="s">
        <v>19</v>
      </c>
      <c r="G17" s="42" t="s">
        <v>19</v>
      </c>
      <c r="H17" s="40" t="s">
        <v>19</v>
      </c>
      <c r="I17" s="41" t="s">
        <v>19</v>
      </c>
      <c r="J17" s="38"/>
      <c r="K17" s="40" t="s">
        <v>19</v>
      </c>
      <c r="L17" s="41" t="s">
        <v>19</v>
      </c>
      <c r="M17" s="38"/>
      <c r="N17" s="40" t="s">
        <v>19</v>
      </c>
      <c r="O17" s="41" t="s">
        <v>19</v>
      </c>
      <c r="P17" s="38"/>
      <c r="Q17" s="40" t="s">
        <v>19</v>
      </c>
      <c r="R17" s="41" t="s">
        <v>19</v>
      </c>
    </row>
    <row r="18" spans="2:20" x14ac:dyDescent="0.3">
      <c r="B18" s="17">
        <v>7</v>
      </c>
      <c r="C18" s="17">
        <v>364</v>
      </c>
      <c r="D18" s="38"/>
      <c r="E18" s="42">
        <f>C18/B18</f>
        <v>52</v>
      </c>
      <c r="F18" s="38">
        <f t="shared" si="0"/>
        <v>316</v>
      </c>
      <c r="G18" s="42">
        <f>(C18-$C$4)/B18</f>
        <v>45.142857142857146</v>
      </c>
      <c r="H18" s="40">
        <f>I$1*$B18</f>
        <v>560</v>
      </c>
      <c r="I18" s="41">
        <f>H18-$C18</f>
        <v>196</v>
      </c>
      <c r="J18" s="38"/>
      <c r="K18" s="40">
        <f>L$1*$B18</f>
        <v>644</v>
      </c>
      <c r="L18" s="41">
        <f>K18-$C18</f>
        <v>280</v>
      </c>
      <c r="M18" s="38"/>
      <c r="N18" s="40">
        <f>O$1*$B18</f>
        <v>308</v>
      </c>
      <c r="O18" s="41">
        <f>N18-$C18</f>
        <v>-56</v>
      </c>
      <c r="P18" s="38"/>
      <c r="Q18" s="40">
        <f>R$1*$B18</f>
        <v>224</v>
      </c>
      <c r="R18" s="41">
        <f>Q18-$C18</f>
        <v>-140</v>
      </c>
      <c r="T18" s="25"/>
    </row>
    <row r="19" spans="2:20" x14ac:dyDescent="0.3">
      <c r="D19" s="38">
        <f>C20-C18</f>
        <v>80</v>
      </c>
      <c r="E19" s="42" t="s">
        <v>19</v>
      </c>
      <c r="F19" s="38" t="s">
        <v>19</v>
      </c>
      <c r="G19" s="42" t="s">
        <v>19</v>
      </c>
      <c r="H19" s="40" t="s">
        <v>19</v>
      </c>
      <c r="I19" s="41" t="s">
        <v>19</v>
      </c>
      <c r="J19" s="38"/>
      <c r="K19" s="40" t="s">
        <v>19</v>
      </c>
      <c r="L19" s="41" t="s">
        <v>19</v>
      </c>
      <c r="M19" s="38"/>
      <c r="N19" s="40" t="s">
        <v>19</v>
      </c>
      <c r="O19" s="41" t="s">
        <v>19</v>
      </c>
      <c r="P19" s="38"/>
      <c r="Q19" s="40" t="s">
        <v>19</v>
      </c>
      <c r="R19" s="41" t="s">
        <v>19</v>
      </c>
    </row>
    <row r="20" spans="2:20" x14ac:dyDescent="0.3">
      <c r="B20" s="17">
        <v>8</v>
      </c>
      <c r="C20" s="17">
        <v>444</v>
      </c>
      <c r="D20" s="38"/>
      <c r="E20" s="42">
        <f>C20/B20</f>
        <v>55.5</v>
      </c>
      <c r="F20" s="38">
        <f t="shared" si="0"/>
        <v>396</v>
      </c>
      <c r="G20" s="42">
        <f>(C20-$C$4)/B20</f>
        <v>49.5</v>
      </c>
      <c r="H20" s="40">
        <f>I$1*$B20</f>
        <v>640</v>
      </c>
      <c r="I20" s="41">
        <f>H20-$C20</f>
        <v>196</v>
      </c>
      <c r="J20" s="38"/>
      <c r="K20" s="40">
        <f>L$1*$B20</f>
        <v>736</v>
      </c>
      <c r="L20" s="41">
        <f>K20-$C20</f>
        <v>292</v>
      </c>
      <c r="M20" s="38"/>
      <c r="N20" s="40">
        <f>O$1*$B20</f>
        <v>352</v>
      </c>
      <c r="O20" s="41">
        <f>N20-$C20</f>
        <v>-92</v>
      </c>
      <c r="P20" s="38"/>
      <c r="Q20" s="40">
        <f>R$1*$B20</f>
        <v>256</v>
      </c>
      <c r="R20" s="41">
        <f>Q20-$C20</f>
        <v>-188</v>
      </c>
    </row>
    <row r="21" spans="2:20" x14ac:dyDescent="0.3">
      <c r="D21" s="38">
        <f>C22-C20</f>
        <v>92</v>
      </c>
      <c r="E21" s="42" t="s">
        <v>19</v>
      </c>
      <c r="F21" s="38" t="s">
        <v>19</v>
      </c>
      <c r="G21" s="42" t="s">
        <v>19</v>
      </c>
      <c r="H21" s="40" t="s">
        <v>19</v>
      </c>
      <c r="I21" s="41" t="s">
        <v>19</v>
      </c>
      <c r="J21" s="38"/>
      <c r="K21" s="40" t="s">
        <v>19</v>
      </c>
      <c r="L21" s="41" t="s">
        <v>19</v>
      </c>
      <c r="M21" s="38"/>
      <c r="N21" s="40" t="s">
        <v>19</v>
      </c>
      <c r="O21" s="41" t="s">
        <v>19</v>
      </c>
      <c r="P21" s="38"/>
      <c r="Q21" s="40" t="s">
        <v>19</v>
      </c>
      <c r="R21" s="41" t="s">
        <v>19</v>
      </c>
    </row>
    <row r="22" spans="2:20" x14ac:dyDescent="0.3">
      <c r="B22" s="17">
        <v>9</v>
      </c>
      <c r="C22" s="17">
        <v>536</v>
      </c>
      <c r="D22" s="38"/>
      <c r="E22" s="42">
        <f>C22/B22</f>
        <v>59.555555555555557</v>
      </c>
      <c r="F22" s="38">
        <f t="shared" si="0"/>
        <v>488</v>
      </c>
      <c r="G22" s="42">
        <f>(C22-$C$4)/B22</f>
        <v>54.222222222222221</v>
      </c>
      <c r="H22" s="40">
        <f>I$1*$B22</f>
        <v>720</v>
      </c>
      <c r="I22" s="41">
        <f>H22-$C22</f>
        <v>184</v>
      </c>
      <c r="J22" s="38"/>
      <c r="K22" s="40">
        <f>L$1*$B22</f>
        <v>828</v>
      </c>
      <c r="L22" s="41">
        <f>K22-$C22</f>
        <v>292</v>
      </c>
      <c r="M22" s="38"/>
      <c r="N22" s="40">
        <f>O$1*$B22</f>
        <v>396</v>
      </c>
      <c r="O22" s="41">
        <f>N22-$C22</f>
        <v>-140</v>
      </c>
      <c r="P22" s="38"/>
      <c r="Q22" s="40">
        <f>R$1*$B22</f>
        <v>288</v>
      </c>
      <c r="R22" s="41">
        <f>Q22-$C22</f>
        <v>-248</v>
      </c>
    </row>
    <row r="23" spans="2:20" x14ac:dyDescent="0.3">
      <c r="D23" s="38">
        <f>C24-C22</f>
        <v>104</v>
      </c>
      <c r="E23" s="42" t="s">
        <v>19</v>
      </c>
      <c r="F23" s="38" t="s">
        <v>19</v>
      </c>
      <c r="G23" s="42" t="s">
        <v>19</v>
      </c>
      <c r="H23" s="40" t="s">
        <v>19</v>
      </c>
      <c r="I23" s="41" t="s">
        <v>19</v>
      </c>
      <c r="J23" s="38"/>
      <c r="K23" s="40" t="s">
        <v>19</v>
      </c>
      <c r="L23" s="41" t="s">
        <v>19</v>
      </c>
      <c r="M23" s="38"/>
      <c r="N23" s="40" t="s">
        <v>19</v>
      </c>
      <c r="O23" s="41" t="s">
        <v>19</v>
      </c>
      <c r="P23" s="38"/>
      <c r="Q23" s="40" t="s">
        <v>19</v>
      </c>
      <c r="R23" s="41" t="s">
        <v>19</v>
      </c>
    </row>
    <row r="24" spans="2:20" x14ac:dyDescent="0.3">
      <c r="B24" s="17">
        <v>10</v>
      </c>
      <c r="C24" s="17">
        <v>640</v>
      </c>
      <c r="D24" s="38"/>
      <c r="E24" s="42">
        <f>C24/B24</f>
        <v>64</v>
      </c>
      <c r="F24" s="38">
        <f t="shared" si="0"/>
        <v>592</v>
      </c>
      <c r="G24" s="42">
        <f>(C24-$C$4)/B24</f>
        <v>59.2</v>
      </c>
      <c r="H24" s="43">
        <f>I$1*$B24</f>
        <v>800</v>
      </c>
      <c r="I24" s="44">
        <f>H24-$C24</f>
        <v>160</v>
      </c>
      <c r="J24" s="38"/>
      <c r="K24" s="43">
        <f>L$1*$B24</f>
        <v>920</v>
      </c>
      <c r="L24" s="44">
        <f>K24-$C24</f>
        <v>280</v>
      </c>
      <c r="M24" s="38"/>
      <c r="N24" s="43">
        <f>O$1*$B24</f>
        <v>440</v>
      </c>
      <c r="O24" s="44">
        <f>N24-$C24</f>
        <v>-200</v>
      </c>
      <c r="P24" s="38"/>
      <c r="Q24" s="43">
        <f>R$1*$B24</f>
        <v>320</v>
      </c>
      <c r="R24" s="44">
        <f>Q24-$C24</f>
        <v>-320</v>
      </c>
    </row>
    <row r="25" spans="2:20" x14ac:dyDescent="0.3">
      <c r="E25" s="17" t="s">
        <v>19</v>
      </c>
    </row>
    <row r="26" spans="2:20" x14ac:dyDescent="0.3">
      <c r="E26" s="17" t="s">
        <v>19</v>
      </c>
    </row>
    <row r="27" spans="2:20" x14ac:dyDescent="0.3">
      <c r="B27" s="31" t="s">
        <v>24</v>
      </c>
      <c r="C27" s="32"/>
      <c r="E27" s="26" t="s">
        <v>11</v>
      </c>
      <c r="F27" s="27"/>
      <c r="G27" s="27"/>
      <c r="H27" s="27"/>
      <c r="I27" s="27"/>
      <c r="J27" s="27"/>
      <c r="K27" s="28" t="s">
        <v>12</v>
      </c>
      <c r="L27" s="27"/>
      <c r="M27" s="19"/>
    </row>
    <row r="28" spans="2:20" x14ac:dyDescent="0.3">
      <c r="B28" s="33"/>
      <c r="C28" s="45">
        <f>C4</f>
        <v>48</v>
      </c>
      <c r="E28" s="23"/>
      <c r="K28" s="17" t="s">
        <v>13</v>
      </c>
      <c r="M28" s="24"/>
    </row>
    <row r="29" spans="2:20" x14ac:dyDescent="0.3">
      <c r="B29" s="34"/>
      <c r="C29" s="35"/>
      <c r="E29" s="23"/>
      <c r="K29" s="38" t="s">
        <v>20</v>
      </c>
      <c r="M29" s="24"/>
    </row>
    <row r="30" spans="2:20" x14ac:dyDescent="0.3">
      <c r="E30" s="23"/>
      <c r="K30" s="17" t="s">
        <v>15</v>
      </c>
      <c r="M30" s="24"/>
    </row>
    <row r="31" spans="2:20" x14ac:dyDescent="0.3">
      <c r="E31" s="23"/>
      <c r="K31" s="38" t="s">
        <v>20</v>
      </c>
      <c r="M31" s="24"/>
    </row>
    <row r="32" spans="2:20" x14ac:dyDescent="0.3">
      <c r="E32" s="23"/>
      <c r="M32" s="24"/>
    </row>
    <row r="33" spans="5:13" x14ac:dyDescent="0.3">
      <c r="E33" s="29" t="s">
        <v>12</v>
      </c>
      <c r="K33" s="20" t="s">
        <v>12</v>
      </c>
      <c r="M33" s="24"/>
    </row>
    <row r="34" spans="5:13" x14ac:dyDescent="0.3">
      <c r="E34" s="23" t="s">
        <v>16</v>
      </c>
      <c r="K34" s="17" t="s">
        <v>17</v>
      </c>
      <c r="M34" s="24"/>
    </row>
    <row r="35" spans="5:13" x14ac:dyDescent="0.3">
      <c r="E35" s="40" t="s">
        <v>20</v>
      </c>
      <c r="K35" s="38" t="s">
        <v>20</v>
      </c>
      <c r="M35" s="24"/>
    </row>
    <row r="36" spans="5:13" x14ac:dyDescent="0.3">
      <c r="E36" s="23" t="s">
        <v>15</v>
      </c>
      <c r="K36" s="17" t="s">
        <v>15</v>
      </c>
      <c r="M36" s="24"/>
    </row>
    <row r="37" spans="5:13" x14ac:dyDescent="0.3">
      <c r="E37" s="43" t="s">
        <v>21</v>
      </c>
      <c r="F37" s="30"/>
      <c r="G37" s="30"/>
      <c r="H37" s="30"/>
      <c r="I37" s="30"/>
      <c r="J37" s="30"/>
      <c r="K37" s="46" t="s">
        <v>22</v>
      </c>
      <c r="L37" s="30"/>
      <c r="M37" s="36"/>
    </row>
    <row r="52" spans="2:2" x14ac:dyDescent="0.3">
      <c r="B52" s="17" t="s">
        <v>18</v>
      </c>
    </row>
  </sheetData>
  <phoneticPr fontId="2" type="noConversion"/>
  <pageMargins left="0.25" right="0.25" top="0.5" bottom="0.55000000000000004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</vt:lpstr>
      <vt:lpstr>B</vt:lpstr>
      <vt:lpstr>C</vt:lpstr>
      <vt:lpstr>\L</vt:lpstr>
      <vt:lpstr>'C'!Print_Area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Downing, Doug</dc:creator>
  <cp:lastModifiedBy>NewProfile</cp:lastModifiedBy>
  <cp:lastPrinted>2010-10-14T18:18:40Z</cp:lastPrinted>
  <dcterms:created xsi:type="dcterms:W3CDTF">2005-10-10T16:11:11Z</dcterms:created>
  <dcterms:modified xsi:type="dcterms:W3CDTF">2018-01-19T19:37:50Z</dcterms:modified>
</cp:coreProperties>
</file>